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esoreria\TEO\"/>
    </mc:Choice>
  </mc:AlternateContent>
  <xr:revisionPtr revIDLastSave="0" documentId="13_ncr:1_{6E6F73CB-F950-4322-8D2C-107BC4092F6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7" i="2" l="1"/>
  <c r="E6" i="2"/>
  <c r="C6" i="2"/>
  <c r="E5" i="2"/>
  <c r="C5" i="2"/>
  <c r="E4" i="2"/>
  <c r="C4" i="2"/>
  <c r="E3" i="2"/>
  <c r="C3" i="2"/>
  <c r="E2" i="2"/>
  <c r="C2" i="2"/>
  <c r="M8" i="1" l="1"/>
  <c r="K8" i="1"/>
  <c r="L8" i="1" l="1"/>
  <c r="N8" i="1" l="1"/>
  <c r="E8" i="1"/>
</calcChain>
</file>

<file path=xl/sharedStrings.xml><?xml version="1.0" encoding="utf-8"?>
<sst xmlns="http://schemas.openxmlformats.org/spreadsheetml/2006/main" count="78" uniqueCount="65">
  <si>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</si>
  <si>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</si>
  <si>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</si>
  <si>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</si>
  <si>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</si>
  <si>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</si>
  <si>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</si>
  <si>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</si>
  <si>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</si>
  <si>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</si>
  <si>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</si>
  <si>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</si>
  <si>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</si>
  <si>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</si>
  <si>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</si>
  <si>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</si>
  <si>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</si>
  <si>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</si>
  <si>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</si>
  <si>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</si>
  <si>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</si>
  <si>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</si>
  <si>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</si>
  <si>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</si>
  <si>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</si>
  <si>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</si>
  <si>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</si>
  <si>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</si>
  <si>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</si>
  <si>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</si>
  <si>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</si>
  <si>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</si>
  <si>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</si>
  <si>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</si>
  <si>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</si>
  <si>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</si>
  <si>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</si>
  <si>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</si>
  <si>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</si>
  <si>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</si>
  <si>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</si>
  <si>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</si>
  <si>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</si>
  <si>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</si>
  <si>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</si>
  <si>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</si>
  <si>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</si>
  <si>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</si>
  <si>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</si>
  <si>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</si>
  <si>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</si>
  <si>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</si>
  <si>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</si>
  <si>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</si>
  <si>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Concepto</t>
  </si>
  <si>
    <t>Monto</t>
  </si>
  <si>
    <t>Monto total del presupuesto anual asignado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</si>
  <si>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</si>
  <si>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</si>
  <si>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</si>
  <si>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</si>
  <si>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</si>
  <si>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</si>
  <si>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</si>
  <si>
    <t>capitulo del gto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</si>
</sst>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43" fontId="0" fillId="0" borderId="0" xfId="1" applyFont="1"/>
    <xf numFmtId="43" fontId="0" fillId="0" borderId="0" xfId="0" applyNumberFormat="1"/>
    <xf numFmtId="0" fontId="0" fillId="0" borderId="0" xfId="0"/>
    <xf numFmtId="2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33203125" bestFit="1" customWidth="1"/>
    <col min="14" max="14" width="34.5546875" bestFit="1" customWidth="1"/>
    <col min="15" max="15" width="85.88671875" bestFit="1" customWidth="1"/>
    <col min="16" max="16" width="73.1093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43617</v>
      </c>
      <c r="C8" s="2">
        <v>43646</v>
      </c>
      <c r="D8" t="s">
        <v>52</v>
      </c>
      <c r="E8" s="3">
        <f t="shared" ref="E8" si="0">2512004.88*12</f>
        <v>30144058.559999999</v>
      </c>
      <c r="F8" s="3">
        <v>1</v>
      </c>
      <c r="G8" t="s">
        <v>57</v>
      </c>
      <c r="H8" t="s">
        <v>58</v>
      </c>
      <c r="I8" t="s">
        <v>59</v>
      </c>
      <c r="J8" t="s">
        <v>60</v>
      </c>
      <c r="K8">
        <f>TABLA!E2</f>
        <v>30144058.559999999</v>
      </c>
      <c r="L8" s="7">
        <f>TABLA!D2+TABLA!D3+TABLA!D4</f>
        <v>6146412.1699999999</v>
      </c>
      <c r="M8" s="7">
        <f>TABLA!D6</f>
        <v>4483890.3899999997</v>
      </c>
      <c r="N8" s="7">
        <f>TABLA!D7</f>
        <v>10630302.559999999</v>
      </c>
      <c r="O8" t="s">
        <v>61</v>
      </c>
      <c r="P8" t="s">
        <v>62</v>
      </c>
      <c r="Q8" s="2">
        <v>43654</v>
      </c>
      <c r="R8" s="2">
        <v>43654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8"/>
  <sheetViews>
    <sheetView workbookViewId="0">
      <selection activeCell="D13" sqref="D13"/>
    </sheetView>
  </sheetViews>
  <sheetFormatPr baseColWidth="10" defaultRowHeight="14.4" x14ac:dyDescent="0.3"/>
  <cols>
    <col min="2" max="2" width="17.33203125" customWidth="1"/>
    <col min="3" max="3" width="33.6640625" customWidth="1"/>
    <col min="4" max="4" width="32.5546875" customWidth="1"/>
  </cols>
  <sheetData>
    <row r="1" spans="1:5" x14ac:dyDescent="0.3">
      <c r="A1" s="4" t="s">
        <v>53</v>
      </c>
      <c r="B1" s="4" t="s">
        <v>64</v>
      </c>
      <c r="C1" s="4" t="s">
        <v>54</v>
      </c>
      <c r="D1" s="5" t="s">
        <v>55</v>
      </c>
      <c r="E1" s="4" t="s">
        <v>56</v>
      </c>
    </row>
    <row r="2" spans="1:5" x14ac:dyDescent="0.3">
      <c r="A2" s="3">
        <v>1</v>
      </c>
      <c r="B2" s="9">
        <v>1000</v>
      </c>
      <c r="C2" s="8" t="str">
        <f>[1]CARATULAXFUENTE_FINANCIAMINENTO!$B$58</f>
        <v>SERVICIOS PERSONALES</v>
      </c>
      <c r="D2" s="6">
        <v>3641342.62</v>
      </c>
      <c r="E2" s="3">
        <f t="shared" ref="E2:E6" si="0">2512004.88*12</f>
        <v>30144058.559999999</v>
      </c>
    </row>
    <row r="3" spans="1:5" x14ac:dyDescent="0.3">
      <c r="A3" s="3">
        <v>1</v>
      </c>
      <c r="B3" s="9">
        <v>2000</v>
      </c>
      <c r="C3" s="8" t="str">
        <f>[1]CARATULAXFUENTE_FINANCIAMINENTO!$B$65</f>
        <v>MATERIALES Y SUMINISTROS</v>
      </c>
      <c r="D3" s="6">
        <v>914838.03</v>
      </c>
      <c r="E3" s="3">
        <f t="shared" si="0"/>
        <v>30144058.559999999</v>
      </c>
    </row>
    <row r="4" spans="1:5" x14ac:dyDescent="0.3">
      <c r="A4" s="3">
        <v>1</v>
      </c>
      <c r="B4" s="9">
        <v>3000</v>
      </c>
      <c r="C4" s="8" t="str">
        <f>[1]CARATULAXFUENTE_FINANCIAMINENTO!$B$82</f>
        <v>SERVICIOS GENERALES</v>
      </c>
      <c r="D4" s="6">
        <v>1590231.52</v>
      </c>
      <c r="E4" s="3">
        <f t="shared" si="0"/>
        <v>30144058.559999999</v>
      </c>
    </row>
    <row r="5" spans="1:5" x14ac:dyDescent="0.3">
      <c r="A5" s="3">
        <v>1</v>
      </c>
      <c r="B5" s="9">
        <v>5000</v>
      </c>
      <c r="C5" s="8" t="str">
        <f>[1]CARATULAXFUENTE_FINANCIAMINENTO!$B$107</f>
        <v>BIENES MUEBLES, INMUEBLES E INTANGIBLES</v>
      </c>
      <c r="D5" s="6">
        <v>0</v>
      </c>
      <c r="E5" s="3">
        <f t="shared" si="0"/>
        <v>30144058.559999999</v>
      </c>
    </row>
    <row r="6" spans="1:5" x14ac:dyDescent="0.3">
      <c r="A6" s="3">
        <v>1</v>
      </c>
      <c r="B6" s="9">
        <v>6000</v>
      </c>
      <c r="C6" s="3" t="str">
        <f>[1]CARATULAXFUENTE_FINANCIAMINENTO!$B$120</f>
        <v>INVERSIÓN PÚBLICA</v>
      </c>
      <c r="D6" s="6">
        <v>4483890.3899999997</v>
      </c>
      <c r="E6" s="3">
        <f t="shared" si="0"/>
        <v>30144058.559999999</v>
      </c>
    </row>
    <row r="7" spans="1:5" x14ac:dyDescent="0.3">
      <c r="A7" s="8"/>
      <c r="B7" s="8"/>
      <c r="C7" s="8"/>
      <c r="D7" s="7">
        <f>D2+D3+D4+D5+D6</f>
        <v>10630302.559999999</v>
      </c>
      <c r="E7" s="8"/>
    </row>
    <row r="8" spans="1:5" x14ac:dyDescent="0.3">
      <c r="D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2019-07-08T20:38:41Z</dcterms:modified>
</cp:coreProperties>
</file>